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9140" windowHeight="8640"/>
  </bookViews>
  <sheets>
    <sheet name="roboty" sheetId="4" r:id="rId1"/>
  </sheets>
  <definedNames>
    <definedName name="_xlnm.Print_Area" localSheetId="0">roboty!$A$2:$G$37,roboty!$A$39:$G$91</definedName>
  </definedNames>
  <calcPr calcId="145621"/>
</workbook>
</file>

<file path=xl/calcChain.xml><?xml version="1.0" encoding="utf-8"?>
<calcChain xmlns="http://schemas.openxmlformats.org/spreadsheetml/2006/main">
  <c r="G86" i="4" l="1"/>
  <c r="G71" i="4"/>
  <c r="G69" i="4"/>
  <c r="G58" i="4"/>
  <c r="G56" i="4"/>
  <c r="G54" i="4"/>
  <c r="G52" i="4"/>
  <c r="G50" i="4"/>
  <c r="E31" i="4" l="1"/>
  <c r="E23" i="4"/>
  <c r="E12" i="4" l="1"/>
  <c r="E13" i="4"/>
  <c r="E14" i="4"/>
  <c r="E15" i="4"/>
  <c r="E16" i="4"/>
  <c r="E22" i="4"/>
</calcChain>
</file>

<file path=xl/sharedStrings.xml><?xml version="1.0" encoding="utf-8"?>
<sst xmlns="http://schemas.openxmlformats.org/spreadsheetml/2006/main" count="162" uniqueCount="82">
  <si>
    <t>Lp.</t>
  </si>
  <si>
    <t>Wartość</t>
  </si>
  <si>
    <t>Wartość kosztorysowa robót bez podatku VAT</t>
  </si>
  <si>
    <t>Ogółem wartość kosztorysowa robót</t>
  </si>
  <si>
    <t>Susz ul. Prabucka 15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</si>
  <si>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</si>
  <si>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</si>
  <si>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</si>
  <si>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</si>
  <si>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</si>
  <si>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</si>
  <si>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m2</t>
  </si>
  <si>
    <t>m3</t>
  </si>
  <si>
    <t>m</t>
  </si>
  <si>
    <t>Wywiezienie gruzu z terenu rozbiórki przy mechanicznym załadowaniu i wyładowaniu samochodem samowyładowczym na wysypisko gruzu wskazane przez UMIG, segregacja</t>
  </si>
  <si>
    <t>Mechaniczne profilowanie i zagęszczenie podłoża pod warstwy konstrukcyjne nawierzchni w gruncie kat. I-IV</t>
  </si>
  <si>
    <t>Warstwy odsączającej w korycie lub na całej szer.drogi z mechanicznym zagęszczeniem - grub.warstwy po zag. 20 cm</t>
  </si>
  <si>
    <t>Obrzeża betonowe o wymiarach 30x8 cm na podsypce piaskowej z wypełnieniem spoin piaskiem</t>
  </si>
  <si>
    <t>Ława betonowa C8/10 z oporem pod krawężniki i obrzeża</t>
  </si>
  <si>
    <t>Krawężniki betonowe wtopione o wymiarach 15x25 cm na podsypce cementowo-piaskowej 1:4</t>
  </si>
  <si>
    <t>Podatek VAT (23%)</t>
  </si>
  <si>
    <t>kpl</t>
  </si>
  <si>
    <t xml:space="preserve">Plantowanie terenu z humusowaniem </t>
  </si>
  <si>
    <t>Przebudowa chodnika w ciągu DW 521 - ul. Prabucka</t>
  </si>
  <si>
    <t xml:space="preserve">km </t>
  </si>
  <si>
    <t>Ręczne rozebranie nawierzchni z płytek betonowych na podsypce piaskowej (materiał do odzysku) - (chodnik)</t>
  </si>
  <si>
    <t>Ręczne rozebranie nawierzchni z płyt betonowych (jomby) na podsypce piaskowej (materiał do odzysku) - (zjazdy)</t>
  </si>
  <si>
    <t>Rozebranie obrzeży na podsypce cem.- piaskowej</t>
  </si>
  <si>
    <t>Mechaniczne korytowanie gł. 40 cm pod warstwy konstrukcyjne jezdni  w gruncie kat. I-IV z wywozem nadmiaru gruntu na miejsce wskazane przez inwestora - (zjazdy)</t>
  </si>
  <si>
    <t>Mechaniczne korytowanie gł. 30 cm pod warstwy konstrukcyjne jezdni  w gruncie kat. I-IV z wywozem nadmiaru gruntu na miejsce wskazane przez inwestora - (chodnik)</t>
  </si>
  <si>
    <t>Nawierzchnie z kostki betonowej grub. 6 cm na podsypce piaskowej (30% kolor czerwony 70% kolor szary) z regulacją urządzeń podziemnych - (chodnik)</t>
  </si>
  <si>
    <t>Montaż pierścienia odciążającego, włazów żeliwnych (15t), płyty betonowej</t>
  </si>
  <si>
    <t>Mechaniczne rozebranie nawierzchni bitumicznej - (zjazdy)</t>
  </si>
  <si>
    <t>400/1000</t>
  </si>
  <si>
    <t>(354*2)+(31*1,5)+(82*1,8)+(58*2)</t>
  </si>
  <si>
    <t>(8*5)+(10*5)*2+(5*4)*2+(8*4)</t>
  </si>
  <si>
    <t>(5*4)*2</t>
  </si>
  <si>
    <t>385+330+140+140</t>
  </si>
  <si>
    <t>(1018,1+212+40)*0,1+(995*0,3*0,08)</t>
  </si>
  <si>
    <t>709,02+272,93+(1296,32*0,3)</t>
  </si>
  <si>
    <t>210,83+103,54</t>
  </si>
  <si>
    <t>981,95+314,37</t>
  </si>
  <si>
    <t>4+4</t>
  </si>
  <si>
    <t>(385*2)+(140*2)</t>
  </si>
  <si>
    <t>(8*0,07)+(1050*0,03)</t>
  </si>
  <si>
    <t>(385*1,5)-(8+10+10)*1,5+(140*1)-(5+5+5+5+8)*1</t>
  </si>
  <si>
    <t>709,02+272,93</t>
  </si>
  <si>
    <t>Przedmiar robót</t>
  </si>
  <si>
    <t>(4 x 5)</t>
  </si>
  <si>
    <t>Susz ul. Prabucka chodnik</t>
  </si>
  <si>
    <t>Susz 15.05.2018</t>
  </si>
  <si>
    <t>Podbudowa z mieszanki związanej cementem C5/6 - grubość warstwy po zagęszczeniu 15 cm wraz z pielęgnacją betonu - (zjazdy)</t>
  </si>
  <si>
    <t>Podbudowa z mieszanki związanej cementem C5/6 - grubość warstwy po zagęszczeniu 10 cm wraz z pielęgnacją betonu - (chodnik)</t>
  </si>
  <si>
    <t>Nawierzchnie z kostki betonowej grub. 8 cm na podsypce cem.- piaskowej 1:4 (100% kolor czerwony) z regulacją urządzeń podziemnych -(zjazdy)</t>
  </si>
  <si>
    <t>Nawierzchnie z kostki betonowej grub. 8 cm na podsypce cem.-piaskowej 1:4 (100% kolor czerwony) z regulacją urządzeń podziemnych - (zjazdy)</t>
  </si>
  <si>
    <t>Roboty przygotowawcze, rozbiórkowe</t>
  </si>
  <si>
    <t>1.d1</t>
  </si>
  <si>
    <t>2.d1</t>
  </si>
  <si>
    <t>3.d1</t>
  </si>
  <si>
    <t>4.d1</t>
  </si>
  <si>
    <t>5.d1</t>
  </si>
  <si>
    <t>6d.1</t>
  </si>
  <si>
    <t xml:space="preserve">Podbudowy, krawęzniki, obrzeża </t>
  </si>
  <si>
    <t>7.d2</t>
  </si>
  <si>
    <t>8.d2</t>
  </si>
  <si>
    <t>9.d2</t>
  </si>
  <si>
    <t>10.d2</t>
  </si>
  <si>
    <t>11.d2</t>
  </si>
  <si>
    <t>12d.2</t>
  </si>
  <si>
    <t>13.d2</t>
  </si>
  <si>
    <t>14.d2</t>
  </si>
  <si>
    <t>15.d2</t>
  </si>
  <si>
    <t>Nawierzchnie</t>
  </si>
  <si>
    <t>16.d3</t>
  </si>
  <si>
    <t>17.d3</t>
  </si>
  <si>
    <t>18.d3</t>
  </si>
  <si>
    <t>19.d3</t>
  </si>
  <si>
    <t>6.d1</t>
  </si>
  <si>
    <t>12.d2</t>
  </si>
  <si>
    <t xml:space="preserve">Podbudowy, krawężniki, obrzeża </t>
  </si>
  <si>
    <t>PRZEDMIAR ROBÓT</t>
  </si>
  <si>
    <t xml:space="preserve">Słownie: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</si>
</sst>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1" fillId="0" borderId="0" xfId="0" applyNumberFormat="1" applyFont="1"/>
    <xf numFmtId="0" fontId="1" fillId="0" borderId="11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2" fillId="0" borderId="0" xfId="0" applyNumberFormat="1" applyFont="1" applyAlignment="1">
      <alignment horizontal="right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1" fillId="0" borderId="1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4" fontId="1" fillId="0" borderId="25" xfId="0" applyNumberFormat="1" applyFont="1" applyBorder="1" applyAlignment="1">
      <alignment horizontal="right" vertical="center" wrapText="1"/>
    </xf>
    <xf numFmtId="0" fontId="1" fillId="0" borderId="27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4" fontId="1" fillId="0" borderId="25" xfId="0" applyNumberFormat="1" applyFont="1" applyBorder="1" applyAlignment="1">
      <alignment horizontal="right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4" fontId="1" fillId="0" borderId="24" xfId="0" applyNumberFormat="1" applyFont="1" applyBorder="1" applyAlignment="1">
      <alignment horizontal="left" vertical="center"/>
    </xf>
    <xf numFmtId="4" fontId="1" fillId="0" borderId="19" xfId="0" applyNumberFormat="1" applyFont="1" applyBorder="1" applyAlignment="1">
      <alignment horizontal="right" vertical="center"/>
    </xf>
    <xf numFmtId="4" fontId="1" fillId="0" borderId="20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2" fontId="1" fillId="0" borderId="12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vertical="center" wrapText="1"/>
    </xf>
    <xf numFmtId="0" fontId="3" fillId="0" borderId="13" xfId="0" applyNumberFormat="1" applyFont="1" applyBorder="1" applyAlignment="1">
      <alignment vertical="center" wrapText="1"/>
    </xf>
    <xf numFmtId="4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0" fontId="1" fillId="0" borderId="24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/>
    </xf>
    <xf numFmtId="4" fontId="1" fillId="0" borderId="22" xfId="0" applyNumberFormat="1" applyFont="1" applyBorder="1" applyAlignment="1">
      <alignment horizontal="left" vertical="center"/>
    </xf>
    <xf numFmtId="4" fontId="1" fillId="0" borderId="20" xfId="0" applyNumberFormat="1" applyFont="1" applyBorder="1" applyAlignment="1">
      <alignment horizontal="left" vertical="center"/>
    </xf>
    <xf numFmtId="2" fontId="1" fillId="0" borderId="24" xfId="0" applyNumberFormat="1" applyFont="1" applyBorder="1" applyAlignment="1">
      <alignment horizontal="left" vertical="center"/>
    </xf>
    <xf numFmtId="2" fontId="1" fillId="0" borderId="22" xfId="0" applyNumberFormat="1" applyFont="1" applyBorder="1" applyAlignment="1">
      <alignment horizontal="left" vertical="center"/>
    </xf>
    <xf numFmtId="2" fontId="1" fillId="0" borderId="20" xfId="0" applyNumberFormat="1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2" fontId="1" fillId="0" borderId="27" xfId="0" applyNumberFormat="1" applyFont="1" applyBorder="1" applyAlignment="1">
      <alignment horizontal="left" vertical="center"/>
    </xf>
    <xf numFmtId="2" fontId="1" fillId="0" borderId="0" xfId="0" applyNumberFormat="1" applyFont="1" applyBorder="1" applyAlignment="1">
      <alignment horizontal="left" vertical="center"/>
    </xf>
    <xf numFmtId="2" fontId="1" fillId="0" borderId="26" xfId="0" applyNumberFormat="1" applyFont="1" applyBorder="1" applyAlignment="1">
      <alignment horizontal="left" vertical="center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7"/>
  <sheetViews>
    <sheetView tabSelected="1" view="pageBreakPreview" topLeftCell="A2" zoomScale="90" zoomScaleNormal="80" zoomScaleSheetLayoutView="90" workbookViewId="0">
      <selection activeCell="C50" sqref="C50:E50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6" width="10.75" style="3" customWidth="1"/>
    <col min="7" max="7" width="13.375" style="1" customWidth="1"/>
    <col min="10" max="10" width="15" style="27" customWidth="1"/>
  </cols>
  <sheetData>
    <row r="1" spans="2:10" ht="20.100000000000001" hidden="1" customHeight="1">
      <c r="B1" s="4" t="s">
        <v>4</v>
      </c>
      <c r="C1" s="5"/>
      <c r="D1" s="6"/>
      <c r="E1" s="7"/>
      <c r="F1" s="7"/>
      <c r="G1" s="6"/>
      <c r="H1" s="5"/>
      <c r="I1" s="5"/>
      <c r="J1" s="25"/>
    </row>
    <row r="2" spans="2:10" ht="20.100000000000001" customHeight="1">
      <c r="B2" s="4" t="s">
        <v>49</v>
      </c>
      <c r="C2" s="5"/>
      <c r="D2" s="6"/>
      <c r="E2" s="7"/>
      <c r="F2" s="116" t="s">
        <v>50</v>
      </c>
      <c r="G2" s="116"/>
      <c r="H2" s="5"/>
      <c r="I2" s="5"/>
      <c r="J2" s="25"/>
    </row>
    <row r="3" spans="2:10" ht="20.100000000000001" customHeight="1">
      <c r="B3" s="5"/>
      <c r="C3" s="5"/>
      <c r="D3" s="6"/>
      <c r="E3" s="7"/>
      <c r="F3" s="7"/>
      <c r="G3" s="28"/>
      <c r="H3" s="5"/>
      <c r="I3" s="5"/>
      <c r="J3" s="25"/>
    </row>
    <row r="4" spans="2:10" s="15" customFormat="1" ht="30" customHeight="1">
      <c r="B4" s="96" t="s">
        <v>80</v>
      </c>
      <c r="C4" s="97"/>
      <c r="D4" s="97"/>
      <c r="E4" s="97"/>
      <c r="F4" s="97"/>
      <c r="G4" s="98"/>
      <c r="H4" s="16"/>
      <c r="I4" s="16"/>
      <c r="J4" s="26"/>
    </row>
    <row r="5" spans="2:10" s="15" customFormat="1" ht="30" customHeight="1">
      <c r="B5" s="96" t="s">
        <v>23</v>
      </c>
      <c r="C5" s="97"/>
      <c r="D5" s="97"/>
      <c r="E5" s="97"/>
      <c r="F5" s="97"/>
      <c r="G5" s="98"/>
      <c r="H5" s="16"/>
      <c r="I5" s="16"/>
      <c r="J5" s="26"/>
    </row>
    <row r="6" spans="2:10" ht="15.75">
      <c r="B6" s="120" t="s">
        <v>0</v>
      </c>
      <c r="C6" s="120" t="s">
        <v>5</v>
      </c>
      <c r="D6" s="120" t="s">
        <v>6</v>
      </c>
      <c r="E6" s="122" t="s">
        <v>7</v>
      </c>
      <c r="F6" s="8" t="s">
        <v>8</v>
      </c>
      <c r="G6" s="29" t="s">
        <v>1</v>
      </c>
      <c r="H6" s="18"/>
      <c r="I6" s="18"/>
      <c r="J6" s="26"/>
    </row>
    <row r="7" spans="2:10" ht="15.75">
      <c r="B7" s="120"/>
      <c r="C7" s="120"/>
      <c r="D7" s="120"/>
      <c r="E7" s="123"/>
      <c r="F7" s="8" t="s">
        <v>9</v>
      </c>
      <c r="G7" s="29" t="s">
        <v>9</v>
      </c>
      <c r="H7" s="18"/>
      <c r="I7" s="18"/>
      <c r="J7" s="26"/>
    </row>
    <row r="8" spans="2:10" ht="15.75">
      <c r="B8" s="121"/>
      <c r="C8" s="121"/>
      <c r="D8" s="121"/>
      <c r="E8" s="124"/>
      <c r="F8" s="19"/>
      <c r="G8" s="30" t="s">
        <v>48</v>
      </c>
      <c r="H8" s="18"/>
      <c r="I8" s="18"/>
      <c r="J8" s="26"/>
    </row>
    <row r="9" spans="2:10" ht="20.100000000000001" customHeight="1">
      <c r="B9" s="9">
        <v>1</v>
      </c>
      <c r="C9" s="10">
        <v>2</v>
      </c>
      <c r="D9" s="10">
        <v>3</v>
      </c>
      <c r="E9" s="10">
        <v>4</v>
      </c>
      <c r="F9" s="10">
        <v>5</v>
      </c>
      <c r="G9" s="10">
        <v>6</v>
      </c>
      <c r="H9" s="18"/>
      <c r="I9" s="18"/>
      <c r="J9" s="26"/>
    </row>
    <row r="10" spans="2:10" ht="20.100000000000001" customHeight="1">
      <c r="B10" s="9">
        <v>1</v>
      </c>
      <c r="C10" s="57" t="s">
        <v>55</v>
      </c>
      <c r="D10" s="58"/>
      <c r="E10" s="58"/>
      <c r="F10" s="58"/>
      <c r="G10" s="59"/>
      <c r="H10" s="18"/>
      <c r="I10" s="18"/>
      <c r="J10" s="26"/>
    </row>
    <row r="11" spans="2:10" ht="39" customHeight="1">
      <c r="B11" s="11" t="s">
        <v>56</v>
      </c>
      <c r="C11" s="12" t="s">
        <v>10</v>
      </c>
      <c r="D11" s="11" t="s">
        <v>24</v>
      </c>
      <c r="E11" s="13">
        <v>0.4</v>
      </c>
      <c r="F11" s="13"/>
      <c r="G11" s="31"/>
      <c r="H11" s="18"/>
      <c r="I11" s="18"/>
      <c r="J11" s="26"/>
    </row>
    <row r="12" spans="2:10" ht="42" customHeight="1">
      <c r="B12" s="11" t="s">
        <v>57</v>
      </c>
      <c r="C12" s="12" t="s">
        <v>25</v>
      </c>
      <c r="D12" s="11" t="s">
        <v>11</v>
      </c>
      <c r="E12" s="20">
        <f>(354*2)+(31*1.5)+(82*1.8)+(58*2)</f>
        <v>1018.1</v>
      </c>
      <c r="F12" s="13"/>
      <c r="G12" s="31"/>
      <c r="H12" s="18"/>
      <c r="I12" s="18"/>
      <c r="J12" s="26"/>
    </row>
    <row r="13" spans="2:10" ht="33.75" customHeight="1">
      <c r="B13" s="11" t="s">
        <v>58</v>
      </c>
      <c r="C13" s="12" t="s">
        <v>32</v>
      </c>
      <c r="D13" s="11" t="s">
        <v>11</v>
      </c>
      <c r="E13" s="22">
        <f>(8*5)+(10*5)*2+(5*4)*2+(8*4)</f>
        <v>212</v>
      </c>
      <c r="F13" s="13"/>
      <c r="G13" s="31"/>
      <c r="H13" s="18"/>
      <c r="I13" s="18"/>
      <c r="J13" s="26"/>
    </row>
    <row r="14" spans="2:10" ht="40.5" customHeight="1">
      <c r="B14" s="11" t="s">
        <v>59</v>
      </c>
      <c r="C14" s="12" t="s">
        <v>26</v>
      </c>
      <c r="D14" s="11" t="s">
        <v>11</v>
      </c>
      <c r="E14" s="21">
        <f>(5*4)*2</f>
        <v>40</v>
      </c>
      <c r="F14" s="13"/>
      <c r="G14" s="31"/>
      <c r="H14" s="18"/>
      <c r="I14" s="18"/>
      <c r="J14" s="26"/>
    </row>
    <row r="15" spans="2:10" ht="30" customHeight="1">
      <c r="B15" s="11" t="s">
        <v>60</v>
      </c>
      <c r="C15" s="12" t="s">
        <v>27</v>
      </c>
      <c r="D15" s="11" t="s">
        <v>13</v>
      </c>
      <c r="E15" s="22">
        <f>385+330+140+140</f>
        <v>995</v>
      </c>
      <c r="F15" s="13"/>
      <c r="G15" s="31"/>
      <c r="H15" s="18"/>
      <c r="I15" s="18"/>
      <c r="J15" s="26"/>
    </row>
    <row r="16" spans="2:10" ht="54" customHeight="1">
      <c r="B16" s="11" t="s">
        <v>61</v>
      </c>
      <c r="C16" s="12" t="s">
        <v>14</v>
      </c>
      <c r="D16" s="11" t="s">
        <v>12</v>
      </c>
      <c r="E16" s="22">
        <f>(1018.1+212+40)*0.1+(995*0.3*0.08)</f>
        <v>150.88999999999999</v>
      </c>
      <c r="F16" s="13"/>
      <c r="G16" s="31"/>
      <c r="H16" s="18"/>
      <c r="I16" s="18"/>
      <c r="J16" s="26"/>
    </row>
    <row r="17" spans="2:10" ht="24" customHeight="1">
      <c r="B17" s="9">
        <v>2</v>
      </c>
      <c r="C17" s="60" t="s">
        <v>79</v>
      </c>
      <c r="D17" s="61"/>
      <c r="E17" s="61"/>
      <c r="F17" s="61"/>
      <c r="G17" s="62"/>
      <c r="H17" s="18"/>
      <c r="I17" s="18"/>
      <c r="J17" s="26"/>
    </row>
    <row r="18" spans="2:10" ht="54" customHeight="1">
      <c r="B18" s="11" t="s">
        <v>63</v>
      </c>
      <c r="C18" s="12" t="s">
        <v>29</v>
      </c>
      <c r="D18" s="11" t="s">
        <v>11</v>
      </c>
      <c r="E18" s="22">
        <v>1370.85</v>
      </c>
      <c r="F18" s="13"/>
      <c r="G18" s="31"/>
      <c r="H18" s="18"/>
      <c r="I18" s="18"/>
      <c r="J18" s="26"/>
    </row>
    <row r="19" spans="2:10" ht="54" customHeight="1">
      <c r="B19" s="11" t="s">
        <v>64</v>
      </c>
      <c r="C19" s="12" t="s">
        <v>28</v>
      </c>
      <c r="D19" s="11" t="s">
        <v>11</v>
      </c>
      <c r="E19" s="22">
        <v>314.37</v>
      </c>
      <c r="F19" s="13"/>
      <c r="G19" s="31"/>
      <c r="H19" s="18"/>
      <c r="I19" s="18"/>
      <c r="J19" s="26"/>
    </row>
    <row r="20" spans="2:10" ht="42" customHeight="1">
      <c r="B20" s="11" t="s">
        <v>65</v>
      </c>
      <c r="C20" s="12" t="s">
        <v>15</v>
      </c>
      <c r="D20" s="11" t="s">
        <v>11</v>
      </c>
      <c r="E20" s="34">
        <v>1296.32</v>
      </c>
      <c r="F20" s="13"/>
      <c r="G20" s="31"/>
      <c r="H20" s="18"/>
      <c r="I20" s="18"/>
      <c r="J20" s="26"/>
    </row>
    <row r="21" spans="2:10" ht="38.25" customHeight="1">
      <c r="B21" s="11" t="s">
        <v>66</v>
      </c>
      <c r="C21" s="12" t="s">
        <v>19</v>
      </c>
      <c r="D21" s="11" t="s">
        <v>13</v>
      </c>
      <c r="E21" s="21">
        <v>8</v>
      </c>
      <c r="F21" s="13"/>
      <c r="G21" s="31"/>
      <c r="H21" s="18"/>
      <c r="I21" s="18"/>
      <c r="J21" s="26"/>
    </row>
    <row r="22" spans="2:10" ht="35.1" customHeight="1">
      <c r="B22" s="11" t="s">
        <v>67</v>
      </c>
      <c r="C22" s="12" t="s">
        <v>17</v>
      </c>
      <c r="D22" s="11" t="s">
        <v>13</v>
      </c>
      <c r="E22" s="22">
        <f>(385*2)+(140*2)</f>
        <v>1050</v>
      </c>
      <c r="F22" s="13"/>
      <c r="G22" s="31"/>
      <c r="H22" s="18"/>
      <c r="I22" s="18"/>
      <c r="J22" s="26"/>
    </row>
    <row r="23" spans="2:10" ht="29.25" customHeight="1">
      <c r="B23" s="11" t="s">
        <v>68</v>
      </c>
      <c r="C23" s="12" t="s">
        <v>18</v>
      </c>
      <c r="D23" s="11" t="s">
        <v>12</v>
      </c>
      <c r="E23" s="34">
        <f>(8*0.07)+(1050*0.03)</f>
        <v>32.06</v>
      </c>
      <c r="F23" s="13"/>
      <c r="G23" s="31"/>
      <c r="H23" s="18"/>
      <c r="I23" s="18"/>
      <c r="J23" s="26"/>
    </row>
    <row r="24" spans="2:10" ht="40.5" customHeight="1">
      <c r="B24" s="11" t="s">
        <v>69</v>
      </c>
      <c r="C24" s="12" t="s">
        <v>16</v>
      </c>
      <c r="D24" s="11" t="s">
        <v>11</v>
      </c>
      <c r="E24" s="26">
        <v>1296.32</v>
      </c>
      <c r="F24" s="13"/>
      <c r="G24" s="31"/>
      <c r="H24" s="18"/>
      <c r="I24" s="18"/>
      <c r="J24" s="26"/>
    </row>
    <row r="25" spans="2:10" ht="45" customHeight="1">
      <c r="B25" s="11" t="s">
        <v>70</v>
      </c>
      <c r="C25" s="12" t="s">
        <v>52</v>
      </c>
      <c r="D25" s="11" t="s">
        <v>11</v>
      </c>
      <c r="E25" s="22">
        <v>981.95</v>
      </c>
      <c r="F25" s="13"/>
      <c r="G25" s="31"/>
      <c r="H25" s="18"/>
      <c r="I25" s="18"/>
      <c r="J25" s="26"/>
    </row>
    <row r="26" spans="2:10" ht="40.5" customHeight="1">
      <c r="B26" s="11" t="s">
        <v>71</v>
      </c>
      <c r="C26" s="12" t="s">
        <v>51</v>
      </c>
      <c r="D26" s="11" t="s">
        <v>11</v>
      </c>
      <c r="E26" s="21">
        <v>314.37</v>
      </c>
      <c r="F26" s="13"/>
      <c r="G26" s="31"/>
      <c r="H26" s="18"/>
      <c r="I26" s="18"/>
      <c r="J26" s="26"/>
    </row>
    <row r="27" spans="2:10" ht="24" customHeight="1">
      <c r="B27" s="9">
        <v>3</v>
      </c>
      <c r="C27" s="60" t="s">
        <v>72</v>
      </c>
      <c r="D27" s="61"/>
      <c r="E27" s="61"/>
      <c r="F27" s="61"/>
      <c r="G27" s="62"/>
      <c r="H27" s="18"/>
      <c r="I27" s="18"/>
      <c r="J27" s="26"/>
    </row>
    <row r="28" spans="2:10" ht="54" customHeight="1">
      <c r="B28" s="11" t="s">
        <v>73</v>
      </c>
      <c r="C28" s="12" t="s">
        <v>30</v>
      </c>
      <c r="D28" s="11" t="s">
        <v>11</v>
      </c>
      <c r="E28" s="22">
        <v>981.95</v>
      </c>
      <c r="F28" s="13"/>
      <c r="G28" s="31"/>
      <c r="H28" s="18"/>
      <c r="I28" s="18"/>
      <c r="J28" s="26"/>
    </row>
    <row r="29" spans="2:10" ht="53.25" customHeight="1">
      <c r="B29" s="11" t="s">
        <v>74</v>
      </c>
      <c r="C29" s="12" t="s">
        <v>53</v>
      </c>
      <c r="D29" s="11" t="s">
        <v>11</v>
      </c>
      <c r="E29" s="17">
        <v>314.37</v>
      </c>
      <c r="F29" s="13"/>
      <c r="G29" s="31"/>
      <c r="H29" s="18"/>
      <c r="I29" s="18"/>
      <c r="J29" s="26"/>
    </row>
    <row r="30" spans="2:10" ht="42.75" customHeight="1">
      <c r="B30" s="11" t="s">
        <v>75</v>
      </c>
      <c r="C30" s="24" t="s">
        <v>31</v>
      </c>
      <c r="D30" s="11" t="s">
        <v>21</v>
      </c>
      <c r="E30" s="22">
        <v>1</v>
      </c>
      <c r="F30" s="13"/>
      <c r="G30" s="31"/>
      <c r="H30" s="18"/>
      <c r="I30" s="18"/>
      <c r="J30" s="26"/>
    </row>
    <row r="31" spans="2:10" ht="42.75" customHeight="1">
      <c r="B31" s="11" t="s">
        <v>76</v>
      </c>
      <c r="C31" s="24" t="s">
        <v>22</v>
      </c>
      <c r="D31" s="11" t="s">
        <v>11</v>
      </c>
      <c r="E31" s="34">
        <f>(385*1.5)-(8+10+10)*1.5+(140*1)-(5+5+5+5+8)*1</f>
        <v>647.5</v>
      </c>
      <c r="F31" s="13"/>
      <c r="G31" s="31"/>
      <c r="H31" s="18"/>
      <c r="I31" s="18"/>
      <c r="J31" s="26"/>
    </row>
    <row r="32" spans="2:10" ht="36" customHeight="1">
      <c r="B32" s="117" t="s">
        <v>2</v>
      </c>
      <c r="C32" s="118"/>
      <c r="D32" s="118"/>
      <c r="E32" s="125"/>
      <c r="F32" s="119"/>
      <c r="G32" s="32"/>
      <c r="H32" s="18"/>
      <c r="I32" s="18"/>
      <c r="J32" s="26"/>
    </row>
    <row r="33" spans="1:10" ht="24.95" customHeight="1">
      <c r="B33" s="117" t="s">
        <v>20</v>
      </c>
      <c r="C33" s="118"/>
      <c r="D33" s="118"/>
      <c r="E33" s="118"/>
      <c r="F33" s="119"/>
      <c r="G33" s="32"/>
      <c r="H33" s="18"/>
      <c r="I33" s="18"/>
      <c r="J33" s="26"/>
    </row>
    <row r="34" spans="1:10" ht="24.95" customHeight="1">
      <c r="B34" s="117" t="s">
        <v>3</v>
      </c>
      <c r="C34" s="118"/>
      <c r="D34" s="118"/>
      <c r="E34" s="118"/>
      <c r="F34" s="119"/>
      <c r="G34" s="32"/>
      <c r="H34" s="18"/>
      <c r="I34" s="18"/>
      <c r="J34" s="26"/>
    </row>
    <row r="35" spans="1:10" ht="24.95" customHeight="1">
      <c r="B35" s="18"/>
      <c r="C35" s="18"/>
      <c r="D35" s="18"/>
      <c r="E35" s="23"/>
      <c r="F35" s="23"/>
      <c r="G35" s="33"/>
      <c r="H35" s="18"/>
      <c r="I35" s="18"/>
      <c r="J35" s="26"/>
    </row>
    <row r="36" spans="1:10" s="2" customFormat="1" ht="24.95" customHeight="1">
      <c r="B36" s="14" t="s">
        <v>81</v>
      </c>
      <c r="C36" s="18"/>
      <c r="D36" s="18"/>
      <c r="E36" s="23"/>
      <c r="F36" s="23"/>
      <c r="G36" s="33"/>
      <c r="H36" s="18"/>
      <c r="I36" s="18"/>
      <c r="J36" s="26"/>
    </row>
    <row r="37" spans="1:10" s="2" customFormat="1" ht="24.95" customHeight="1">
      <c r="B37" s="14"/>
      <c r="C37" s="18"/>
      <c r="D37" s="18"/>
      <c r="E37" s="23"/>
      <c r="F37" s="23"/>
      <c r="G37" s="33"/>
      <c r="H37" s="18"/>
      <c r="I37" s="18"/>
      <c r="J37" s="26"/>
    </row>
    <row r="38" spans="1:10" s="2" customFormat="1" ht="24.95" customHeight="1">
      <c r="B38" s="14"/>
      <c r="C38" s="18"/>
      <c r="D38" s="18"/>
      <c r="E38" s="23"/>
      <c r="F38" s="23"/>
      <c r="G38" s="33"/>
      <c r="H38" s="18"/>
      <c r="I38" s="18"/>
      <c r="J38" s="26"/>
    </row>
    <row r="41" spans="1:10" ht="20.100000000000001" customHeight="1">
      <c r="A41" s="15"/>
      <c r="B41" s="96" t="s">
        <v>47</v>
      </c>
      <c r="C41" s="97"/>
      <c r="D41" s="97"/>
      <c r="E41" s="97"/>
      <c r="F41" s="97"/>
      <c r="G41" s="98"/>
    </row>
    <row r="42" spans="1:10" ht="20.100000000000001" customHeight="1">
      <c r="A42" s="15"/>
      <c r="B42" s="96" t="s">
        <v>23</v>
      </c>
      <c r="C42" s="97"/>
      <c r="D42" s="97"/>
      <c r="E42" s="97"/>
      <c r="F42" s="99"/>
      <c r="G42" s="100"/>
    </row>
    <row r="43" spans="1:10" ht="14.25" customHeight="1">
      <c r="B43" s="94" t="s">
        <v>0</v>
      </c>
      <c r="C43" s="107" t="s">
        <v>5</v>
      </c>
      <c r="D43" s="108"/>
      <c r="E43" s="109"/>
      <c r="F43" s="101" t="s">
        <v>6</v>
      </c>
      <c r="G43" s="104" t="s">
        <v>7</v>
      </c>
    </row>
    <row r="44" spans="1:10" ht="14.25" customHeight="1">
      <c r="B44" s="94"/>
      <c r="C44" s="110"/>
      <c r="D44" s="111"/>
      <c r="E44" s="112"/>
      <c r="F44" s="102"/>
      <c r="G44" s="105"/>
    </row>
    <row r="45" spans="1:10" ht="14.25" customHeight="1">
      <c r="B45" s="95"/>
      <c r="C45" s="113"/>
      <c r="D45" s="114"/>
      <c r="E45" s="115"/>
      <c r="F45" s="103"/>
      <c r="G45" s="106"/>
    </row>
    <row r="46" spans="1:10" ht="15.75">
      <c r="B46" s="37">
        <v>1</v>
      </c>
      <c r="C46" s="88">
        <v>3</v>
      </c>
      <c r="D46" s="89"/>
      <c r="E46" s="90"/>
      <c r="F46" s="35">
        <v>4</v>
      </c>
      <c r="G46" s="51">
        <v>5</v>
      </c>
    </row>
    <row r="47" spans="1:10" ht="19.5" customHeight="1">
      <c r="B47" s="67">
        <v>1</v>
      </c>
      <c r="C47" s="57" t="s">
        <v>55</v>
      </c>
      <c r="D47" s="68"/>
      <c r="E47" s="68"/>
      <c r="F47" s="68"/>
      <c r="G47" s="69"/>
    </row>
    <row r="48" spans="1:10" ht="20.100000000000001" customHeight="1">
      <c r="B48" s="39" t="s">
        <v>56</v>
      </c>
      <c r="C48" s="82" t="s">
        <v>10</v>
      </c>
      <c r="D48" s="83"/>
      <c r="E48" s="84"/>
      <c r="F48" s="48" t="s">
        <v>24</v>
      </c>
      <c r="G48" s="42">
        <v>0.4</v>
      </c>
    </row>
    <row r="49" spans="2:7" ht="20.100000000000001" customHeight="1">
      <c r="B49" s="52"/>
      <c r="C49" s="73" t="s">
        <v>33</v>
      </c>
      <c r="D49" s="74"/>
      <c r="E49" s="75"/>
      <c r="F49" s="36"/>
      <c r="G49" s="43"/>
    </row>
    <row r="50" spans="2:7" ht="39.950000000000003" customHeight="1">
      <c r="B50" s="38" t="s">
        <v>57</v>
      </c>
      <c r="C50" s="82" t="s">
        <v>25</v>
      </c>
      <c r="D50" s="83"/>
      <c r="E50" s="84"/>
      <c r="F50" s="48" t="s">
        <v>11</v>
      </c>
      <c r="G50" s="45">
        <f>(354*2)+(31*1.5)+(82*1.8)+(58*2)</f>
        <v>1018.1</v>
      </c>
    </row>
    <row r="51" spans="2:7" ht="19.5" customHeight="1">
      <c r="B51" s="41"/>
      <c r="C51" s="76" t="s">
        <v>34</v>
      </c>
      <c r="D51" s="77"/>
      <c r="E51" s="78"/>
      <c r="F51" s="36"/>
      <c r="G51" s="47"/>
    </row>
    <row r="52" spans="2:7" ht="20.100000000000001" customHeight="1">
      <c r="B52" s="38" t="s">
        <v>58</v>
      </c>
      <c r="C52" s="82" t="s">
        <v>32</v>
      </c>
      <c r="D52" s="83"/>
      <c r="E52" s="84"/>
      <c r="F52" s="48" t="s">
        <v>11</v>
      </c>
      <c r="G52" s="45">
        <f>(8*5)+(10*5)*2+(5*4)*2+(8*4)</f>
        <v>212</v>
      </c>
    </row>
    <row r="53" spans="2:7" ht="20.100000000000001" customHeight="1">
      <c r="B53" s="41"/>
      <c r="C53" s="76" t="s">
        <v>35</v>
      </c>
      <c r="D53" s="77"/>
      <c r="E53" s="78"/>
      <c r="F53" s="36"/>
      <c r="G53" s="47"/>
    </row>
    <row r="54" spans="2:7" ht="39.950000000000003" customHeight="1">
      <c r="B54" s="38" t="s">
        <v>59</v>
      </c>
      <c r="C54" s="82" t="s">
        <v>26</v>
      </c>
      <c r="D54" s="83"/>
      <c r="E54" s="84"/>
      <c r="F54" s="48" t="s">
        <v>11</v>
      </c>
      <c r="G54" s="45">
        <f>(5*4)*2</f>
        <v>40</v>
      </c>
    </row>
    <row r="55" spans="2:7" ht="20.100000000000001" customHeight="1">
      <c r="B55" s="41"/>
      <c r="C55" s="76" t="s">
        <v>36</v>
      </c>
      <c r="D55" s="77"/>
      <c r="E55" s="78"/>
      <c r="F55" s="36"/>
      <c r="G55" s="47"/>
    </row>
    <row r="56" spans="2:7" ht="20.100000000000001" customHeight="1">
      <c r="B56" s="38" t="s">
        <v>60</v>
      </c>
      <c r="C56" s="82" t="s">
        <v>27</v>
      </c>
      <c r="D56" s="83"/>
      <c r="E56" s="84"/>
      <c r="F56" s="48" t="s">
        <v>13</v>
      </c>
      <c r="G56" s="45">
        <f>385+330+140+140</f>
        <v>995</v>
      </c>
    </row>
    <row r="57" spans="2:7" ht="20.100000000000001" customHeight="1">
      <c r="B57" s="41"/>
      <c r="C57" s="76" t="s">
        <v>37</v>
      </c>
      <c r="D57" s="77"/>
      <c r="E57" s="78"/>
      <c r="F57" s="36"/>
      <c r="G57" s="47"/>
    </row>
    <row r="58" spans="2:7" ht="39.950000000000003" customHeight="1">
      <c r="B58" s="39" t="s">
        <v>77</v>
      </c>
      <c r="C58" s="82" t="s">
        <v>14</v>
      </c>
      <c r="D58" s="83"/>
      <c r="E58" s="84"/>
      <c r="F58" s="48" t="s">
        <v>12</v>
      </c>
      <c r="G58" s="45">
        <f>(1018.1+212+40)*0.1+(995*0.3*0.08)</f>
        <v>150.88999999999999</v>
      </c>
    </row>
    <row r="59" spans="2:7" ht="20.100000000000001" customHeight="1">
      <c r="B59" s="44"/>
      <c r="C59" s="85" t="s">
        <v>38</v>
      </c>
      <c r="D59" s="86"/>
      <c r="E59" s="87"/>
      <c r="F59" s="36"/>
      <c r="G59" s="47"/>
    </row>
    <row r="60" spans="2:7" ht="24.75" customHeight="1">
      <c r="B60" s="65">
        <v>2</v>
      </c>
      <c r="C60" s="66" t="s">
        <v>62</v>
      </c>
      <c r="D60" s="63"/>
      <c r="E60" s="63"/>
      <c r="F60" s="63"/>
      <c r="G60" s="64"/>
    </row>
    <row r="61" spans="2:7" ht="39.950000000000003" customHeight="1">
      <c r="B61" s="39" t="s">
        <v>63</v>
      </c>
      <c r="C61" s="82" t="s">
        <v>29</v>
      </c>
      <c r="D61" s="83"/>
      <c r="E61" s="84"/>
      <c r="F61" s="48" t="s">
        <v>11</v>
      </c>
      <c r="G61" s="45">
        <v>1370.85</v>
      </c>
    </row>
    <row r="62" spans="2:7" ht="20.100000000000001" customHeight="1">
      <c r="B62" s="44"/>
      <c r="C62" s="76" t="s">
        <v>39</v>
      </c>
      <c r="D62" s="77"/>
      <c r="E62" s="78"/>
      <c r="F62" s="36"/>
      <c r="G62" s="47"/>
    </row>
    <row r="63" spans="2:7" ht="45" customHeight="1">
      <c r="B63" s="38" t="s">
        <v>64</v>
      </c>
      <c r="C63" s="91" t="s">
        <v>28</v>
      </c>
      <c r="D63" s="92"/>
      <c r="E63" s="93"/>
      <c r="F63" s="48" t="s">
        <v>11</v>
      </c>
      <c r="G63" s="45">
        <v>314.37</v>
      </c>
    </row>
    <row r="64" spans="2:7" ht="20.100000000000001" customHeight="1">
      <c r="B64" s="41"/>
      <c r="C64" s="76" t="s">
        <v>40</v>
      </c>
      <c r="D64" s="77"/>
      <c r="E64" s="78"/>
      <c r="F64" s="36"/>
      <c r="G64" s="47"/>
    </row>
    <row r="65" spans="2:7" ht="39.950000000000003" customHeight="1">
      <c r="B65" s="38" t="s">
        <v>65</v>
      </c>
      <c r="C65" s="82" t="s">
        <v>15</v>
      </c>
      <c r="D65" s="83"/>
      <c r="E65" s="84"/>
      <c r="F65" s="48" t="s">
        <v>11</v>
      </c>
      <c r="G65" s="45">
        <v>1296.32</v>
      </c>
    </row>
    <row r="66" spans="2:7" ht="20.100000000000001" customHeight="1">
      <c r="B66" s="41"/>
      <c r="C66" s="76" t="s">
        <v>41</v>
      </c>
      <c r="D66" s="77"/>
      <c r="E66" s="78"/>
      <c r="F66" s="36"/>
      <c r="G66" s="47"/>
    </row>
    <row r="67" spans="2:7" ht="29.25" customHeight="1">
      <c r="B67" s="38" t="s">
        <v>66</v>
      </c>
      <c r="C67" s="82" t="s">
        <v>19</v>
      </c>
      <c r="D67" s="83"/>
      <c r="E67" s="84"/>
      <c r="F67" s="48" t="s">
        <v>13</v>
      </c>
      <c r="G67" s="45">
        <v>8</v>
      </c>
    </row>
    <row r="68" spans="2:7" ht="25.5" customHeight="1">
      <c r="B68" s="41"/>
      <c r="C68" s="73" t="s">
        <v>42</v>
      </c>
      <c r="D68" s="74"/>
      <c r="E68" s="75"/>
      <c r="F68" s="36"/>
      <c r="G68" s="47"/>
    </row>
    <row r="69" spans="2:7" ht="37.5" customHeight="1">
      <c r="B69" s="39" t="s">
        <v>67</v>
      </c>
      <c r="C69" s="82" t="s">
        <v>17</v>
      </c>
      <c r="D69" s="83"/>
      <c r="E69" s="84"/>
      <c r="F69" s="48" t="s">
        <v>13</v>
      </c>
      <c r="G69" s="45">
        <f>(385*2)+(140*2)</f>
        <v>1050</v>
      </c>
    </row>
    <row r="70" spans="2:7" ht="20.100000000000001" customHeight="1">
      <c r="B70" s="44"/>
      <c r="C70" s="79" t="s">
        <v>43</v>
      </c>
      <c r="D70" s="80"/>
      <c r="E70" s="81"/>
      <c r="F70" s="36"/>
      <c r="G70" s="47"/>
    </row>
    <row r="71" spans="2:7" ht="20.100000000000001" customHeight="1">
      <c r="B71" s="38" t="s">
        <v>78</v>
      </c>
      <c r="C71" s="82" t="s">
        <v>18</v>
      </c>
      <c r="D71" s="83"/>
      <c r="E71" s="84"/>
      <c r="F71" s="48" t="s">
        <v>12</v>
      </c>
      <c r="G71" s="45">
        <f>(8*0.07)+(1050*0.03)</f>
        <v>32.06</v>
      </c>
    </row>
    <row r="72" spans="2:7" ht="20.100000000000001" customHeight="1">
      <c r="B72" s="41"/>
      <c r="C72" s="76" t="s">
        <v>44</v>
      </c>
      <c r="D72" s="77"/>
      <c r="E72" s="78"/>
      <c r="F72" s="36"/>
      <c r="G72" s="47"/>
    </row>
    <row r="73" spans="2:7" ht="39.950000000000003" customHeight="1">
      <c r="B73" s="38" t="s">
        <v>69</v>
      </c>
      <c r="C73" s="82" t="s">
        <v>16</v>
      </c>
      <c r="D73" s="83"/>
      <c r="E73" s="84"/>
      <c r="F73" s="48" t="s">
        <v>11</v>
      </c>
      <c r="G73" s="45">
        <v>1296.32</v>
      </c>
    </row>
    <row r="74" spans="2:7" ht="20.100000000000001" customHeight="1">
      <c r="B74" s="41"/>
      <c r="C74" s="76" t="s">
        <v>41</v>
      </c>
      <c r="D74" s="77"/>
      <c r="E74" s="78"/>
      <c r="F74" s="36"/>
      <c r="G74" s="47"/>
    </row>
    <row r="75" spans="2:7" ht="39.950000000000003" customHeight="1">
      <c r="B75" s="38" t="s">
        <v>70</v>
      </c>
      <c r="C75" s="82" t="s">
        <v>52</v>
      </c>
      <c r="D75" s="83"/>
      <c r="E75" s="84"/>
      <c r="F75" s="48" t="s">
        <v>11</v>
      </c>
      <c r="G75" s="45">
        <v>981.95</v>
      </c>
    </row>
    <row r="76" spans="2:7" ht="20.100000000000001" customHeight="1">
      <c r="B76" s="40"/>
      <c r="C76" s="76" t="s">
        <v>46</v>
      </c>
      <c r="D76" s="77"/>
      <c r="E76" s="78"/>
      <c r="F76" s="49"/>
      <c r="G76" s="46"/>
    </row>
    <row r="77" spans="2:7" ht="39.950000000000003" customHeight="1">
      <c r="B77" s="38" t="s">
        <v>71</v>
      </c>
      <c r="C77" s="82" t="s">
        <v>51</v>
      </c>
      <c r="D77" s="83"/>
      <c r="E77" s="84"/>
      <c r="F77" s="48" t="s">
        <v>11</v>
      </c>
      <c r="G77" s="45">
        <v>314.37</v>
      </c>
    </row>
    <row r="78" spans="2:7" ht="20.100000000000001" customHeight="1">
      <c r="B78" s="40"/>
      <c r="C78" s="76" t="s">
        <v>40</v>
      </c>
      <c r="D78" s="77"/>
      <c r="E78" s="78"/>
      <c r="F78" s="49"/>
      <c r="G78" s="46"/>
    </row>
    <row r="79" spans="2:7" ht="20.100000000000001" customHeight="1">
      <c r="B79" s="56">
        <v>3</v>
      </c>
      <c r="C79" s="72" t="s">
        <v>72</v>
      </c>
      <c r="D79" s="70"/>
      <c r="E79" s="70"/>
      <c r="F79" s="70"/>
      <c r="G79" s="71"/>
    </row>
    <row r="80" spans="2:7" ht="39.950000000000003" customHeight="1">
      <c r="B80" s="38" t="s">
        <v>73</v>
      </c>
      <c r="C80" s="82" t="s">
        <v>30</v>
      </c>
      <c r="D80" s="83"/>
      <c r="E80" s="84"/>
      <c r="F80" s="48" t="s">
        <v>11</v>
      </c>
      <c r="G80" s="45">
        <v>981.95</v>
      </c>
    </row>
    <row r="81" spans="2:7" ht="20.100000000000001" customHeight="1">
      <c r="B81" s="40"/>
      <c r="C81" s="76" t="s">
        <v>46</v>
      </c>
      <c r="D81" s="77"/>
      <c r="E81" s="78"/>
      <c r="F81" s="49"/>
      <c r="G81" s="46"/>
    </row>
    <row r="82" spans="2:7" ht="39.950000000000003" customHeight="1">
      <c r="B82" s="38" t="s">
        <v>74</v>
      </c>
      <c r="C82" s="82" t="s">
        <v>54</v>
      </c>
      <c r="D82" s="83"/>
      <c r="E82" s="84"/>
      <c r="F82" s="48" t="s">
        <v>11</v>
      </c>
      <c r="G82" s="47">
        <v>314.37</v>
      </c>
    </row>
    <row r="83" spans="2:7" ht="20.100000000000001" customHeight="1">
      <c r="B83" s="40"/>
      <c r="C83" s="76" t="s">
        <v>40</v>
      </c>
      <c r="D83" s="77"/>
      <c r="E83" s="78"/>
      <c r="F83" s="49"/>
      <c r="G83" s="46"/>
    </row>
    <row r="84" spans="2:7" ht="20.100000000000001" customHeight="1">
      <c r="B84" s="38" t="s">
        <v>75</v>
      </c>
      <c r="C84" s="82" t="s">
        <v>31</v>
      </c>
      <c r="D84" s="83"/>
      <c r="E84" s="84"/>
      <c r="F84" s="48" t="s">
        <v>21</v>
      </c>
      <c r="G84" s="45">
        <v>1</v>
      </c>
    </row>
    <row r="85" spans="2:7" ht="20.100000000000001" customHeight="1">
      <c r="B85" s="40"/>
      <c r="C85" s="73">
        <v>1</v>
      </c>
      <c r="D85" s="74"/>
      <c r="E85" s="75"/>
      <c r="F85" s="49"/>
      <c r="G85" s="46"/>
    </row>
    <row r="86" spans="2:7" ht="20.100000000000001" customHeight="1">
      <c r="B86" s="41" t="s">
        <v>76</v>
      </c>
      <c r="C86" s="50" t="s">
        <v>22</v>
      </c>
      <c r="D86" s="48"/>
      <c r="E86" s="54"/>
      <c r="F86" s="36" t="s">
        <v>11</v>
      </c>
      <c r="G86" s="47">
        <f>(385*1.5)-(8+10+10)*1.5+(140*1)-(5+5+5+5+8)*1</f>
        <v>647.5</v>
      </c>
    </row>
    <row r="87" spans="2:7" ht="20.100000000000001" customHeight="1">
      <c r="B87" s="40"/>
      <c r="C87" s="53" t="s">
        <v>45</v>
      </c>
      <c r="D87" s="49"/>
      <c r="E87" s="55"/>
      <c r="F87" s="49"/>
      <c r="G87" s="46"/>
    </row>
  </sheetData>
  <mergeCells count="53">
    <mergeCell ref="F2:G2"/>
    <mergeCell ref="B34:F34"/>
    <mergeCell ref="B6:B8"/>
    <mergeCell ref="C6:C8"/>
    <mergeCell ref="D6:D8"/>
    <mergeCell ref="B4:G4"/>
    <mergeCell ref="B5:G5"/>
    <mergeCell ref="E6:E8"/>
    <mergeCell ref="B32:F32"/>
    <mergeCell ref="B33:F33"/>
    <mergeCell ref="B43:B45"/>
    <mergeCell ref="B41:G41"/>
    <mergeCell ref="B42:G42"/>
    <mergeCell ref="F43:F45"/>
    <mergeCell ref="G43:G45"/>
    <mergeCell ref="C43:E45"/>
    <mergeCell ref="C46:E46"/>
    <mergeCell ref="C84:E84"/>
    <mergeCell ref="C82:E82"/>
    <mergeCell ref="C80:E80"/>
    <mergeCell ref="C77:E77"/>
    <mergeCell ref="C75:E75"/>
    <mergeCell ref="C73:E73"/>
    <mergeCell ref="C67:E67"/>
    <mergeCell ref="C65:E65"/>
    <mergeCell ref="C63:E63"/>
    <mergeCell ref="C61:E61"/>
    <mergeCell ref="C58:E58"/>
    <mergeCell ref="C56:E56"/>
    <mergeCell ref="C54:E54"/>
    <mergeCell ref="C52:E52"/>
    <mergeCell ref="C50:E50"/>
    <mergeCell ref="C48:E48"/>
    <mergeCell ref="C49:E49"/>
    <mergeCell ref="C51:E51"/>
    <mergeCell ref="C53:E53"/>
    <mergeCell ref="C55:E55"/>
    <mergeCell ref="C57:E57"/>
    <mergeCell ref="C59:E59"/>
    <mergeCell ref="C62:E62"/>
    <mergeCell ref="C64:E64"/>
    <mergeCell ref="C66:E66"/>
    <mergeCell ref="C68:E68"/>
    <mergeCell ref="C70:E70"/>
    <mergeCell ref="C72:E72"/>
    <mergeCell ref="C69:E69"/>
    <mergeCell ref="C71:E71"/>
    <mergeCell ref="C85:E85"/>
    <mergeCell ref="C74:E74"/>
    <mergeCell ref="C76:E76"/>
    <mergeCell ref="C78:E78"/>
    <mergeCell ref="C81:E81"/>
    <mergeCell ref="C83:E83"/>
  </mergeCells>
  <pageMargins left="0.7" right="0.7" top="0.75" bottom="0.75" header="0.3" footer="0.3"/>
  <pageSetup paperSize="9" scale="60" orientation="portrait" r:id="rId1"/>
  <colBreaks count="4" manualBreakCount="4">
    <brk id="2" min="1" max="34" man="1"/>
    <brk id="2" min="38" max="87" man="1"/>
    <brk id="5" min="1" max="34" man="1"/>
    <brk id="5" min="38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roboty</vt:lpstr>
      <vt:lpstr>roboty!Obszar_wydruku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Robert</cp:lastModifiedBy>
  <cp:lastPrinted>2018-05-26T10:37:19Z</cp:lastPrinted>
  <dcterms:created xsi:type="dcterms:W3CDTF">2009-06-19T06:11:13Z</dcterms:created>
  <dcterms:modified xsi:type="dcterms:W3CDTF">2018-05-28T18:15:35Z</dcterms:modified>
</cp:coreProperties>
</file>